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5835" windowWidth="19110" windowHeight="6480" activeTab="0"/>
  </bookViews>
  <sheets>
    <sheet name="Planilha Cálculo Galerias" sheetId="1" r:id="rId1"/>
  </sheets>
  <definedNames>
    <definedName name="_xlnm.Print_Area" localSheetId="0">'Planilha Cálculo Galerias'!$A$1:$V$30</definedName>
  </definedNames>
  <calcPr fullCalcOnLoad="1"/>
</workbook>
</file>

<file path=xl/sharedStrings.xml><?xml version="1.0" encoding="utf-8"?>
<sst xmlns="http://schemas.openxmlformats.org/spreadsheetml/2006/main" count="61" uniqueCount="51">
  <si>
    <t>Trecho</t>
  </si>
  <si>
    <t xml:space="preserve">Área </t>
  </si>
  <si>
    <t>total (ha)</t>
  </si>
  <si>
    <t>trecho (ha)</t>
  </si>
  <si>
    <t>min</t>
  </si>
  <si>
    <t>Vazão</t>
  </si>
  <si>
    <t>DN</t>
  </si>
  <si>
    <t>m/m</t>
  </si>
  <si>
    <t>Cotas do terreno</t>
  </si>
  <si>
    <t>jus. (m)</t>
  </si>
  <si>
    <t>Cotas do coletor</t>
  </si>
  <si>
    <t>mont. (m)</t>
  </si>
  <si>
    <t>Profundidade do coletor</t>
  </si>
  <si>
    <t>m/s</t>
  </si>
  <si>
    <t>BACIA / SUB-BACIA</t>
  </si>
  <si>
    <t>Intensi dade</t>
  </si>
  <si>
    <t xml:space="preserve">Concen tração </t>
  </si>
  <si>
    <t>Coef. Escoa mento</t>
  </si>
  <si>
    <t>Declivi dade</t>
  </si>
  <si>
    <t>Veloci dade</t>
  </si>
  <si>
    <t>Tempo escoa mento</t>
  </si>
  <si>
    <t>(m)</t>
  </si>
  <si>
    <t>anos</t>
  </si>
  <si>
    <t>Cota (1)</t>
  </si>
  <si>
    <t>Cota (2)</t>
  </si>
  <si>
    <t>Tempo de Recorrência (Tr)</t>
  </si>
  <si>
    <t xml:space="preserve">Tempo de Concentração (Tc)  </t>
  </si>
  <si>
    <t>Para seção plena (y/d) e (Vp) (Valor tab.)</t>
  </si>
  <si>
    <t>Coef. Esc. Superf.</t>
  </si>
  <si>
    <t>OBS: Modificar apenas as células na cor cinza</t>
  </si>
  <si>
    <t>PLANILHA DE CÁLCULO GALERIAS ÁGUA PLUVIAL</t>
  </si>
  <si>
    <t>l/s</t>
  </si>
  <si>
    <t>l/s.ha</t>
  </si>
  <si>
    <t>TOTAL</t>
  </si>
  <si>
    <t>Valor utilizado para tubos em concreto (n)</t>
  </si>
  <si>
    <t>x</t>
  </si>
  <si>
    <t>Diâmetro</t>
  </si>
  <si>
    <t>Capac.  Máx.</t>
  </si>
  <si>
    <t>VELOC./TEMPO</t>
  </si>
  <si>
    <t xml:space="preserve">Extensão </t>
  </si>
  <si>
    <t>1</t>
  </si>
  <si>
    <t>2</t>
  </si>
  <si>
    <t>3</t>
  </si>
  <si>
    <t>4</t>
  </si>
  <si>
    <t>5</t>
  </si>
  <si>
    <t>6</t>
  </si>
  <si>
    <t>______________________________________</t>
  </si>
  <si>
    <t>ENGENHEIRO CIVIL</t>
  </si>
  <si>
    <t>CÉU AZUL</t>
  </si>
  <si>
    <t>JOÃO YASUJI SAKAI</t>
  </si>
  <si>
    <t>CREA Nº PR 21.735/D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</si>
</sst>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;[Red]0.00"/>
    <numFmt numFmtId="183" formatCode="#,##0.00;[Red]#,##0.00"/>
    <numFmt numFmtId="184" formatCode="#,##0.000"/>
    <numFmt numFmtId="185" formatCode="#,##0.0"/>
    <numFmt numFmtId="186" formatCode="[$-416]dddd\,\ d&quot; de &quot;mmmm&quot; de &quot;yyyy"/>
    <numFmt numFmtId="187" formatCode="00000"/>
    <numFmt numFmtId="188" formatCode="&quot;Sim&quot;;&quot;Sim&quot;;&quot;Não&quot;"/>
    <numFmt numFmtId="189" formatCode="&quot;Verdadeiro&quot;;&quot;Verdadeiro&quot;;&quot;Falso&quot;"/>
    <numFmt numFmtId="190" formatCode="&quot;Ativar&quot;;&quot;Ativar&quot;;&quot;Desativar&quot;"/>
    <numFmt numFmtId="191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8"/>
      <name val="Arial"/>
      <family val="2"/>
    </font>
    <font>
      <b/>
      <sz val="10"/>
      <color indexed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3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92D05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4" fontId="7" fillId="0" borderId="19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9" fontId="7" fillId="0" borderId="19" xfId="5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173" fontId="0" fillId="0" borderId="23" xfId="0" applyNumberForma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73" fontId="0" fillId="0" borderId="23" xfId="0" applyNumberFormat="1" applyFon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49" fontId="0" fillId="35" borderId="12" xfId="0" applyNumberFormat="1" applyFill="1" applyBorder="1" applyAlignment="1">
      <alignment horizontal="center"/>
    </xf>
    <xf numFmtId="49" fontId="48" fillId="35" borderId="12" xfId="0" applyNumberFormat="1" applyFont="1" applyFill="1" applyBorder="1" applyAlignment="1">
      <alignment horizontal="center"/>
    </xf>
    <xf numFmtId="49" fontId="0" fillId="35" borderId="12" xfId="0" applyNumberFormat="1" applyFont="1" applyFill="1" applyBorder="1" applyAlignment="1">
      <alignment horizontal="center"/>
    </xf>
    <xf numFmtId="1" fontId="0" fillId="35" borderId="23" xfId="0" applyNumberFormat="1" applyFill="1" applyBorder="1" applyAlignment="1">
      <alignment horizontal="center"/>
    </xf>
    <xf numFmtId="49" fontId="49" fillId="35" borderId="12" xfId="0" applyNumberFormat="1" applyFont="1" applyFill="1" applyBorder="1" applyAlignment="1">
      <alignment horizontal="center"/>
    </xf>
    <xf numFmtId="9" fontId="50" fillId="0" borderId="19" xfId="51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49" fontId="51" fillId="35" borderId="12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V1"/>
    </sheetView>
  </sheetViews>
  <sheetFormatPr defaultColWidth="9.140625" defaultRowHeight="12.75"/>
  <cols>
    <col min="1" max="1" width="7.140625" style="10" bestFit="1" customWidth="1"/>
    <col min="2" max="7" width="7.7109375" style="10" customWidth="1"/>
    <col min="8" max="8" width="9.8515625" style="10" bestFit="1" customWidth="1"/>
    <col min="9" max="14" width="7.7109375" style="10" customWidth="1"/>
    <col min="15" max="15" width="10.8515625" style="10" customWidth="1"/>
    <col min="16" max="16" width="10.28125" style="10" bestFit="1" customWidth="1"/>
    <col min="17" max="17" width="3.421875" style="10" customWidth="1"/>
    <col min="18" max="18" width="2.00390625" style="10" bestFit="1" customWidth="1"/>
    <col min="19" max="19" width="4.421875" style="10" customWidth="1"/>
    <col min="20" max="21" width="7.7109375" style="10" customWidth="1"/>
    <col min="22" max="22" width="10.140625" style="10" bestFit="1" customWidth="1"/>
    <col min="23" max="16384" width="9.140625" style="10" customWidth="1"/>
  </cols>
  <sheetData>
    <row r="1" spans="1:23" ht="18" customHeight="1" thickBot="1">
      <c r="A1" s="59" t="s">
        <v>48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22"/>
    </row>
    <row r="2" spans="1:23" ht="13.5" customHeight="1" thickBot="1">
      <c r="A2" s="53" t="s">
        <v>30</v>
      </c>
      <c r="B2" s="54"/>
      <c r="C2" s="54"/>
      <c r="D2" s="54"/>
      <c r="E2" s="54"/>
      <c r="F2" s="54"/>
      <c r="G2" s="54"/>
      <c r="H2" s="55"/>
      <c r="I2" s="55"/>
      <c r="J2" s="55"/>
      <c r="K2" s="56"/>
      <c r="L2" s="62" t="s">
        <v>14</v>
      </c>
      <c r="M2" s="63"/>
      <c r="N2" s="63"/>
      <c r="O2" s="63"/>
      <c r="P2" s="63"/>
      <c r="Q2" s="63"/>
      <c r="R2" s="63"/>
      <c r="S2" s="63"/>
      <c r="T2" s="63"/>
      <c r="U2" s="53" t="s">
        <v>38</v>
      </c>
      <c r="V2" s="56"/>
      <c r="W2" s="21"/>
    </row>
    <row r="3" spans="1:23" ht="36">
      <c r="A3" s="17" t="s">
        <v>0</v>
      </c>
      <c r="B3" s="52" t="s">
        <v>8</v>
      </c>
      <c r="C3" s="52"/>
      <c r="D3" s="52" t="s">
        <v>12</v>
      </c>
      <c r="E3" s="52"/>
      <c r="F3" s="52" t="s">
        <v>10</v>
      </c>
      <c r="G3" s="52"/>
      <c r="H3" s="18" t="s">
        <v>39</v>
      </c>
      <c r="I3" s="52" t="s">
        <v>1</v>
      </c>
      <c r="J3" s="52"/>
      <c r="K3" s="18" t="s">
        <v>16</v>
      </c>
      <c r="L3" s="18" t="s">
        <v>28</v>
      </c>
      <c r="M3" s="18" t="s">
        <v>17</v>
      </c>
      <c r="N3" s="18" t="s">
        <v>15</v>
      </c>
      <c r="O3" s="18" t="s">
        <v>5</v>
      </c>
      <c r="P3" s="18" t="s">
        <v>37</v>
      </c>
      <c r="Q3" s="67" t="s">
        <v>36</v>
      </c>
      <c r="R3" s="68"/>
      <c r="S3" s="69"/>
      <c r="T3" s="18" t="s">
        <v>18</v>
      </c>
      <c r="U3" s="18" t="s">
        <v>19</v>
      </c>
      <c r="V3" s="18" t="s">
        <v>20</v>
      </c>
      <c r="W3" s="21"/>
    </row>
    <row r="4" spans="1:23" ht="25.5">
      <c r="A4" s="7"/>
      <c r="B4" s="2" t="s">
        <v>11</v>
      </c>
      <c r="C4" s="2" t="s">
        <v>9</v>
      </c>
      <c r="D4" s="2" t="s">
        <v>11</v>
      </c>
      <c r="E4" s="2" t="s">
        <v>9</v>
      </c>
      <c r="F4" s="2" t="s">
        <v>23</v>
      </c>
      <c r="G4" s="2" t="s">
        <v>24</v>
      </c>
      <c r="H4" s="1" t="s">
        <v>21</v>
      </c>
      <c r="I4" s="2" t="s">
        <v>3</v>
      </c>
      <c r="J4" s="2" t="s">
        <v>2</v>
      </c>
      <c r="K4" s="2" t="s">
        <v>4</v>
      </c>
      <c r="L4" s="2"/>
      <c r="M4" s="2"/>
      <c r="N4" s="2" t="s">
        <v>32</v>
      </c>
      <c r="O4" s="2" t="s">
        <v>31</v>
      </c>
      <c r="P4" s="2" t="s">
        <v>31</v>
      </c>
      <c r="Q4" s="64" t="s">
        <v>6</v>
      </c>
      <c r="R4" s="65"/>
      <c r="S4" s="66"/>
      <c r="T4" s="2" t="s">
        <v>7</v>
      </c>
      <c r="U4" s="2" t="s">
        <v>13</v>
      </c>
      <c r="V4" s="2" t="s">
        <v>4</v>
      </c>
      <c r="W4" s="21"/>
    </row>
    <row r="5" spans="1:23" ht="12.75">
      <c r="A5" s="47" t="s">
        <v>40</v>
      </c>
      <c r="B5" s="26">
        <v>601</v>
      </c>
      <c r="C5" s="26">
        <v>600</v>
      </c>
      <c r="D5" s="26">
        <v>1.4</v>
      </c>
      <c r="E5" s="26">
        <v>1.4</v>
      </c>
      <c r="F5" s="5">
        <f aca="true" t="shared" si="0" ref="F5:G9">B5-D5</f>
        <v>599.6</v>
      </c>
      <c r="G5" s="5">
        <f t="shared" si="0"/>
        <v>598.6</v>
      </c>
      <c r="H5" s="42">
        <v>60</v>
      </c>
      <c r="I5" s="42">
        <v>1</v>
      </c>
      <c r="J5" s="42">
        <v>1</v>
      </c>
      <c r="K5" s="27">
        <v>5</v>
      </c>
      <c r="L5" s="26">
        <v>0.6</v>
      </c>
      <c r="M5" s="26">
        <v>0.6</v>
      </c>
      <c r="N5" s="42">
        <v>280</v>
      </c>
      <c r="O5" s="26">
        <f aca="true" t="shared" si="1" ref="O5:O10">N5*M5*J5</f>
        <v>168</v>
      </c>
      <c r="P5" s="28">
        <f aca="true" t="shared" si="2" ref="P5:P10">U5*((3.1415962*((S5/100)^2))/4)*1000*Q5</f>
        <v>259.0941392018313</v>
      </c>
      <c r="Q5" s="29">
        <v>1</v>
      </c>
      <c r="R5" s="30" t="s">
        <v>35</v>
      </c>
      <c r="S5" s="46">
        <v>40</v>
      </c>
      <c r="T5" s="32">
        <f aca="true" t="shared" si="3" ref="T5:T10">(F5-G5)/H5</f>
        <v>0.016666666666666666</v>
      </c>
      <c r="U5" s="5">
        <f aca="true" t="shared" si="4" ref="U5:U10">((1/$J$34)*(((S5/100)/4)^0.66)*(T5)^0.5)*$K$35</f>
        <v>2.0618033215235556</v>
      </c>
      <c r="V5" s="5">
        <f aca="true" t="shared" si="5" ref="V5:V10">(H5/U5)/60</f>
        <v>0.48501231400726275</v>
      </c>
      <c r="W5" s="25"/>
    </row>
    <row r="6" spans="1:23" ht="12.75">
      <c r="A6" s="50" t="s">
        <v>41</v>
      </c>
      <c r="B6" s="26">
        <v>600</v>
      </c>
      <c r="C6" s="26">
        <v>596</v>
      </c>
      <c r="D6" s="26">
        <v>1.4</v>
      </c>
      <c r="E6" s="26">
        <v>1.4</v>
      </c>
      <c r="F6" s="5">
        <f t="shared" si="0"/>
        <v>598.6</v>
      </c>
      <c r="G6" s="5">
        <f t="shared" si="0"/>
        <v>594.6</v>
      </c>
      <c r="H6" s="26">
        <v>100</v>
      </c>
      <c r="I6" s="26">
        <v>1</v>
      </c>
      <c r="J6" s="26">
        <v>2</v>
      </c>
      <c r="K6" s="27">
        <v>5</v>
      </c>
      <c r="L6" s="26">
        <v>0.6</v>
      </c>
      <c r="M6" s="26">
        <v>0.6</v>
      </c>
      <c r="N6" s="42">
        <v>280</v>
      </c>
      <c r="O6" s="26">
        <f t="shared" si="1"/>
        <v>336</v>
      </c>
      <c r="P6" s="28">
        <f t="shared" si="2"/>
        <v>401.38691449145557</v>
      </c>
      <c r="Q6" s="29">
        <v>1</v>
      </c>
      <c r="R6" s="30" t="s">
        <v>35</v>
      </c>
      <c r="S6" s="31">
        <v>40</v>
      </c>
      <c r="T6" s="32">
        <f t="shared" si="3"/>
        <v>0.04</v>
      </c>
      <c r="U6" s="5">
        <f t="shared" si="4"/>
        <v>3.1941319709663474</v>
      </c>
      <c r="V6" s="5">
        <f t="shared" si="5"/>
        <v>0.5217901707932362</v>
      </c>
      <c r="W6" s="25"/>
    </row>
    <row r="7" spans="1:23" ht="12.75">
      <c r="A7" s="50" t="s">
        <v>42</v>
      </c>
      <c r="B7" s="35">
        <v>600</v>
      </c>
      <c r="C7" s="35">
        <v>597</v>
      </c>
      <c r="D7" s="35">
        <v>1.4</v>
      </c>
      <c r="E7" s="35">
        <v>1.4</v>
      </c>
      <c r="F7" s="35">
        <f t="shared" si="0"/>
        <v>598.6</v>
      </c>
      <c r="G7" s="35">
        <f t="shared" si="0"/>
        <v>595.6</v>
      </c>
      <c r="H7" s="35">
        <v>50</v>
      </c>
      <c r="I7" s="35">
        <v>1</v>
      </c>
      <c r="J7" s="35">
        <v>2</v>
      </c>
      <c r="K7" s="36">
        <v>5</v>
      </c>
      <c r="L7" s="35">
        <v>0.6</v>
      </c>
      <c r="M7" s="26">
        <v>0.6</v>
      </c>
      <c r="N7" s="42">
        <v>280</v>
      </c>
      <c r="O7" s="35">
        <f t="shared" si="1"/>
        <v>336</v>
      </c>
      <c r="P7" s="37">
        <f t="shared" si="2"/>
        <v>491.5965649671045</v>
      </c>
      <c r="Q7" s="38">
        <v>1</v>
      </c>
      <c r="R7" s="39" t="s">
        <v>35</v>
      </c>
      <c r="S7" s="40">
        <v>40</v>
      </c>
      <c r="T7" s="41">
        <f t="shared" si="3"/>
        <v>0.06</v>
      </c>
      <c r="U7" s="35">
        <f t="shared" si="4"/>
        <v>3.911996749988942</v>
      </c>
      <c r="V7" s="35">
        <f t="shared" si="5"/>
        <v>0.2130199452071858</v>
      </c>
      <c r="W7" s="25"/>
    </row>
    <row r="8" spans="1:23" ht="12.75">
      <c r="A8" s="50" t="s">
        <v>43</v>
      </c>
      <c r="B8" s="49">
        <v>597</v>
      </c>
      <c r="C8" s="35">
        <v>592</v>
      </c>
      <c r="D8" s="35">
        <v>1.6</v>
      </c>
      <c r="E8" s="35">
        <v>1.6</v>
      </c>
      <c r="F8" s="35">
        <f t="shared" si="0"/>
        <v>595.4</v>
      </c>
      <c r="G8" s="35">
        <f t="shared" si="0"/>
        <v>590.4</v>
      </c>
      <c r="H8" s="35">
        <v>90</v>
      </c>
      <c r="I8" s="35">
        <v>1</v>
      </c>
      <c r="J8" s="35">
        <v>3</v>
      </c>
      <c r="K8" s="36">
        <v>6</v>
      </c>
      <c r="L8" s="35">
        <v>0.6</v>
      </c>
      <c r="M8" s="35">
        <v>0.6</v>
      </c>
      <c r="N8" s="49">
        <v>280</v>
      </c>
      <c r="O8" s="35">
        <f t="shared" si="1"/>
        <v>504</v>
      </c>
      <c r="P8" s="37">
        <f t="shared" si="2"/>
        <v>1390.9121823886994</v>
      </c>
      <c r="Q8" s="38">
        <v>1</v>
      </c>
      <c r="R8" s="39" t="s">
        <v>35</v>
      </c>
      <c r="S8" s="40">
        <v>60</v>
      </c>
      <c r="T8" s="41">
        <f t="shared" si="3"/>
        <v>0.05555555555555555</v>
      </c>
      <c r="U8" s="35">
        <f t="shared" si="4"/>
        <v>4.9193399852975634</v>
      </c>
      <c r="V8" s="35">
        <f t="shared" si="5"/>
        <v>0.3049189534537258</v>
      </c>
      <c r="W8" s="48"/>
    </row>
    <row r="9" spans="1:23" ht="12.75">
      <c r="A9" s="50" t="s">
        <v>44</v>
      </c>
      <c r="B9" s="26">
        <v>592</v>
      </c>
      <c r="C9" s="26">
        <v>588</v>
      </c>
      <c r="D9" s="26">
        <v>1.6</v>
      </c>
      <c r="E9" s="26">
        <v>1.6</v>
      </c>
      <c r="F9" s="5">
        <f t="shared" si="0"/>
        <v>590.4</v>
      </c>
      <c r="G9" s="5">
        <f t="shared" si="0"/>
        <v>586.4</v>
      </c>
      <c r="H9" s="26">
        <v>88</v>
      </c>
      <c r="I9" s="26">
        <v>1</v>
      </c>
      <c r="J9" s="26">
        <v>5</v>
      </c>
      <c r="K9" s="27">
        <v>7</v>
      </c>
      <c r="L9" s="26">
        <v>0.6</v>
      </c>
      <c r="M9" s="26">
        <v>0.6</v>
      </c>
      <c r="N9" s="42">
        <v>280</v>
      </c>
      <c r="O9" s="26">
        <f t="shared" si="1"/>
        <v>840</v>
      </c>
      <c r="P9" s="28">
        <f t="shared" si="2"/>
        <v>1258.127406904825</v>
      </c>
      <c r="Q9" s="29">
        <v>1</v>
      </c>
      <c r="R9" s="30" t="s">
        <v>35</v>
      </c>
      <c r="S9" s="31">
        <v>60</v>
      </c>
      <c r="T9" s="32">
        <f t="shared" si="3"/>
        <v>0.045454545454545456</v>
      </c>
      <c r="U9" s="5">
        <f t="shared" si="4"/>
        <v>4.4497104402066725</v>
      </c>
      <c r="V9" s="5">
        <f t="shared" si="5"/>
        <v>0.3296094625425886</v>
      </c>
      <c r="W9" s="25"/>
    </row>
    <row r="10" spans="1:23" ht="12.75">
      <c r="A10" s="50" t="s">
        <v>45</v>
      </c>
      <c r="B10" s="26">
        <v>597</v>
      </c>
      <c r="C10" s="26">
        <v>590</v>
      </c>
      <c r="D10" s="26">
        <v>1.6</v>
      </c>
      <c r="E10" s="26">
        <v>1.6</v>
      </c>
      <c r="F10" s="5">
        <f>B10-D10</f>
        <v>595.4</v>
      </c>
      <c r="G10" s="5">
        <f>C10-E10</f>
        <v>588.4</v>
      </c>
      <c r="H10" s="26">
        <v>100</v>
      </c>
      <c r="I10" s="26">
        <v>1</v>
      </c>
      <c r="J10" s="26">
        <v>3</v>
      </c>
      <c r="K10" s="27">
        <v>7</v>
      </c>
      <c r="L10" s="26">
        <v>0.6</v>
      </c>
      <c r="M10" s="26">
        <v>0.6</v>
      </c>
      <c r="N10" s="42">
        <v>280</v>
      </c>
      <c r="O10" s="26">
        <f t="shared" si="1"/>
        <v>504</v>
      </c>
      <c r="P10" s="28">
        <f t="shared" si="2"/>
        <v>1561.2950524765622</v>
      </c>
      <c r="Q10" s="29">
        <v>1</v>
      </c>
      <c r="R10" s="30" t="s">
        <v>35</v>
      </c>
      <c r="S10" s="31">
        <v>60</v>
      </c>
      <c r="T10" s="32">
        <f t="shared" si="3"/>
        <v>0.07</v>
      </c>
      <c r="U10" s="5">
        <f t="shared" si="4"/>
        <v>5.521945438212312</v>
      </c>
      <c r="V10" s="5">
        <f t="shared" si="5"/>
        <v>0.3018259932691833</v>
      </c>
      <c r="W10" s="25"/>
    </row>
    <row r="11" spans="1:23" ht="12.75">
      <c r="A11" s="43"/>
      <c r="B11" s="26"/>
      <c r="C11" s="26"/>
      <c r="D11" s="26"/>
      <c r="E11" s="26"/>
      <c r="F11" s="5"/>
      <c r="G11" s="5"/>
      <c r="H11" s="26"/>
      <c r="I11" s="26"/>
      <c r="J11" s="26"/>
      <c r="K11" s="27"/>
      <c r="L11" s="26"/>
      <c r="M11" s="26"/>
      <c r="N11" s="42"/>
      <c r="O11" s="26"/>
      <c r="P11" s="28"/>
      <c r="Q11" s="29"/>
      <c r="R11" s="30"/>
      <c r="S11" s="31"/>
      <c r="T11" s="32"/>
      <c r="U11" s="5"/>
      <c r="V11" s="5"/>
      <c r="W11" s="25"/>
    </row>
    <row r="12" spans="1:23" ht="12.75">
      <c r="A12" s="44"/>
      <c r="B12" s="26"/>
      <c r="C12" s="26"/>
      <c r="D12" s="26"/>
      <c r="E12" s="26"/>
      <c r="F12" s="5"/>
      <c r="G12" s="5"/>
      <c r="H12" s="26"/>
      <c r="I12" s="26"/>
      <c r="J12" s="26"/>
      <c r="K12" s="27"/>
      <c r="L12" s="26"/>
      <c r="M12" s="26"/>
      <c r="N12" s="42"/>
      <c r="O12" s="26"/>
      <c r="P12" s="28"/>
      <c r="Q12" s="29"/>
      <c r="R12" s="30"/>
      <c r="S12" s="31"/>
      <c r="T12" s="32"/>
      <c r="U12" s="5"/>
      <c r="V12" s="5"/>
      <c r="W12" s="25"/>
    </row>
    <row r="13" spans="1:23" ht="12.75">
      <c r="A13" s="44"/>
      <c r="B13" s="26"/>
      <c r="C13" s="26"/>
      <c r="D13" s="26"/>
      <c r="E13" s="26"/>
      <c r="F13" s="5"/>
      <c r="G13" s="5"/>
      <c r="H13" s="26"/>
      <c r="I13" s="26"/>
      <c r="J13" s="26"/>
      <c r="K13" s="27"/>
      <c r="L13" s="26"/>
      <c r="M13" s="26"/>
      <c r="N13" s="42"/>
      <c r="O13" s="26"/>
      <c r="P13" s="28"/>
      <c r="Q13" s="29"/>
      <c r="R13" s="30"/>
      <c r="S13" s="31"/>
      <c r="T13" s="32"/>
      <c r="U13" s="5"/>
      <c r="V13" s="5"/>
      <c r="W13" s="25"/>
    </row>
    <row r="14" spans="1:23" ht="12.75">
      <c r="A14" s="44"/>
      <c r="B14" s="35"/>
      <c r="C14" s="35"/>
      <c r="D14" s="35"/>
      <c r="E14" s="35"/>
      <c r="F14" s="5"/>
      <c r="G14" s="5"/>
      <c r="H14" s="35"/>
      <c r="I14" s="35"/>
      <c r="J14" s="35"/>
      <c r="K14" s="36"/>
      <c r="L14" s="35"/>
      <c r="M14" s="35"/>
      <c r="N14" s="42"/>
      <c r="O14" s="26"/>
      <c r="P14" s="28"/>
      <c r="Q14" s="29"/>
      <c r="R14" s="30"/>
      <c r="S14" s="31"/>
      <c r="T14" s="32"/>
      <c r="U14" s="5"/>
      <c r="V14" s="5"/>
      <c r="W14" s="25"/>
    </row>
    <row r="15" spans="1:23" ht="12.75">
      <c r="A15" s="45"/>
      <c r="B15" s="26"/>
      <c r="C15" s="26"/>
      <c r="D15" s="26"/>
      <c r="E15" s="26"/>
      <c r="F15" s="5"/>
      <c r="G15" s="5"/>
      <c r="H15" s="26"/>
      <c r="I15" s="26"/>
      <c r="J15" s="26"/>
      <c r="K15" s="27"/>
      <c r="L15" s="26"/>
      <c r="M15" s="26"/>
      <c r="N15" s="42"/>
      <c r="O15" s="26"/>
      <c r="P15" s="28"/>
      <c r="Q15" s="29"/>
      <c r="R15" s="30"/>
      <c r="S15" s="31"/>
      <c r="T15" s="32"/>
      <c r="U15" s="5"/>
      <c r="V15" s="5"/>
      <c r="W15" s="25"/>
    </row>
    <row r="16" spans="1:23" ht="12.75">
      <c r="A16" s="45"/>
      <c r="B16" s="26"/>
      <c r="C16" s="26"/>
      <c r="D16" s="26"/>
      <c r="E16" s="26"/>
      <c r="F16" s="5"/>
      <c r="G16" s="5"/>
      <c r="H16" s="26"/>
      <c r="I16" s="26"/>
      <c r="J16" s="26"/>
      <c r="K16" s="27"/>
      <c r="L16" s="26"/>
      <c r="M16" s="26"/>
      <c r="N16" s="42"/>
      <c r="O16" s="26"/>
      <c r="P16" s="28"/>
      <c r="Q16" s="29"/>
      <c r="R16" s="30"/>
      <c r="S16" s="31"/>
      <c r="T16" s="32"/>
      <c r="U16" s="5"/>
      <c r="V16" s="5"/>
      <c r="W16" s="25"/>
    </row>
    <row r="17" spans="1:23" ht="13.5" thickBot="1">
      <c r="A17" s="45"/>
      <c r="B17" s="26"/>
      <c r="C17" s="26"/>
      <c r="D17" s="26"/>
      <c r="E17" s="26"/>
      <c r="F17" s="5"/>
      <c r="G17" s="5"/>
      <c r="H17" s="26"/>
      <c r="I17" s="26"/>
      <c r="J17" s="26"/>
      <c r="K17" s="27"/>
      <c r="L17" s="26"/>
      <c r="M17" s="26"/>
      <c r="N17" s="42"/>
      <c r="O17" s="26"/>
      <c r="P17" s="28"/>
      <c r="Q17" s="29"/>
      <c r="R17" s="30"/>
      <c r="S17" s="31"/>
      <c r="T17" s="32"/>
      <c r="U17" s="5"/>
      <c r="V17" s="5"/>
      <c r="W17" s="25"/>
    </row>
    <row r="18" spans="1:22" ht="13.5" thickBot="1">
      <c r="A18" s="8" t="s">
        <v>33</v>
      </c>
      <c r="B18" s="33"/>
      <c r="C18" s="33"/>
      <c r="D18" s="33"/>
      <c r="E18" s="33"/>
      <c r="F18" s="33">
        <f>B18-D18</f>
        <v>0</v>
      </c>
      <c r="G18" s="33"/>
      <c r="H18" s="9">
        <f>SUM(H5:H17)</f>
        <v>488</v>
      </c>
      <c r="I18" s="9">
        <v>3.12</v>
      </c>
      <c r="J18" s="9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14"/>
      <c r="V18" s="14">
        <f>SUM(V5:V17)</f>
        <v>2.1561768392731824</v>
      </c>
    </row>
    <row r="22" spans="1:3" ht="12.75">
      <c r="A22" s="11"/>
      <c r="B22" s="11"/>
      <c r="C22" s="11"/>
    </row>
    <row r="23" ht="15.75">
      <c r="O23" s="24"/>
    </row>
    <row r="26" spans="9:13" ht="12.75">
      <c r="I26" s="57" t="s">
        <v>46</v>
      </c>
      <c r="J26" s="57"/>
      <c r="K26" s="57"/>
      <c r="L26" s="57"/>
      <c r="M26" s="57"/>
    </row>
    <row r="27" spans="10:12" ht="15.75">
      <c r="J27" s="13"/>
      <c r="K27" s="23" t="s">
        <v>49</v>
      </c>
      <c r="L27" s="13"/>
    </row>
    <row r="28" spans="9:13" ht="12.75" customHeight="1">
      <c r="I28" s="58" t="s">
        <v>47</v>
      </c>
      <c r="J28" s="58"/>
      <c r="K28" s="58"/>
      <c r="L28" s="58"/>
      <c r="M28" s="58"/>
    </row>
    <row r="29" spans="9:13" ht="12.75" customHeight="1">
      <c r="I29" s="58" t="s">
        <v>50</v>
      </c>
      <c r="J29" s="58"/>
      <c r="K29" s="58"/>
      <c r="L29" s="58"/>
      <c r="M29" s="58"/>
    </row>
    <row r="32" spans="4:12" ht="12.75">
      <c r="D32" s="12"/>
      <c r="E32" s="51" t="s">
        <v>25</v>
      </c>
      <c r="F32" s="51"/>
      <c r="G32" s="51"/>
      <c r="H32" s="51"/>
      <c r="I32" s="51"/>
      <c r="J32" s="16">
        <v>5</v>
      </c>
      <c r="K32" s="6" t="s">
        <v>22</v>
      </c>
      <c r="L32" s="13"/>
    </row>
    <row r="33" spans="4:12" ht="12.75">
      <c r="D33" s="12"/>
      <c r="E33" s="70" t="s">
        <v>26</v>
      </c>
      <c r="F33" s="71"/>
      <c r="G33" s="71"/>
      <c r="H33" s="71"/>
      <c r="I33" s="72"/>
      <c r="J33" s="20">
        <v>10</v>
      </c>
      <c r="K33" s="4">
        <v>10</v>
      </c>
      <c r="L33" s="19" t="s">
        <v>4</v>
      </c>
    </row>
    <row r="34" spans="4:12" ht="12.75">
      <c r="D34" s="12"/>
      <c r="E34" s="73" t="s">
        <v>34</v>
      </c>
      <c r="F34" s="73"/>
      <c r="G34" s="73"/>
      <c r="H34" s="73"/>
      <c r="I34" s="73"/>
      <c r="J34" s="15">
        <v>0.015</v>
      </c>
      <c r="K34" s="3"/>
      <c r="L34" s="13"/>
    </row>
    <row r="35" spans="4:12" ht="12.75">
      <c r="D35" s="12"/>
      <c r="E35" s="51" t="s">
        <v>27</v>
      </c>
      <c r="F35" s="51"/>
      <c r="G35" s="51"/>
      <c r="H35" s="51"/>
      <c r="I35" s="51"/>
      <c r="J35" s="4">
        <v>0.95</v>
      </c>
      <c r="K35" s="4">
        <v>1.095</v>
      </c>
      <c r="L35" s="13"/>
    </row>
    <row r="37" spans="4:11" ht="12.75">
      <c r="D37" s="12"/>
      <c r="E37" s="61" t="s">
        <v>29</v>
      </c>
      <c r="F37" s="61"/>
      <c r="G37" s="61"/>
      <c r="H37" s="61"/>
      <c r="I37" s="61"/>
      <c r="J37" s="61"/>
      <c r="K37" s="61"/>
    </row>
  </sheetData>
  <sheetProtection/>
  <protectedRanges>
    <protectedRange sqref="K35 E37 J32:J35 S5:S17 A5:E17 H5:I17 L5:L17" name="Intervalo1"/>
  </protectedRanges>
  <mergeCells count="18">
    <mergeCell ref="A1:V1"/>
    <mergeCell ref="E37:K37"/>
    <mergeCell ref="I3:J3"/>
    <mergeCell ref="L2:T2"/>
    <mergeCell ref="Q4:S4"/>
    <mergeCell ref="Q3:S3"/>
    <mergeCell ref="U2:V2"/>
    <mergeCell ref="E33:I33"/>
    <mergeCell ref="E34:I34"/>
    <mergeCell ref="E35:I35"/>
    <mergeCell ref="E32:I32"/>
    <mergeCell ref="F3:G3"/>
    <mergeCell ref="A2:K2"/>
    <mergeCell ref="B3:C3"/>
    <mergeCell ref="D3:E3"/>
    <mergeCell ref="I26:M26"/>
    <mergeCell ref="I28:M28"/>
    <mergeCell ref="I29:M29"/>
  </mergeCells>
  <printOptions horizontalCentered="1" vertic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 Giacomel</dc:creator>
  <cp:keywords/>
  <dc:description/>
  <cp:lastModifiedBy>admin</cp:lastModifiedBy>
  <cp:lastPrinted>2013-06-24T14:04:25Z</cp:lastPrinted>
  <dcterms:created xsi:type="dcterms:W3CDTF">2010-06-17T12:55:24Z</dcterms:created>
  <dcterms:modified xsi:type="dcterms:W3CDTF">2016-08-31T14:02:09Z</dcterms:modified>
  <cp:category/>
  <cp:version/>
  <cp:contentType/>
  <cp:contentStatus/>
</cp:coreProperties>
</file>